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<sst xmlns="http://schemas.openxmlformats.org/spreadsheetml/2006/main" count="232" uniqueCount="92">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</sst>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defaultGridColor="0" zoomScalePageLayoutView="0" colorId="9" workbookViewId="0" topLeftCell="A1">
      <selection activeCell="G10" sqref="G10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7.140625" style="26" customWidth="1"/>
    <col min="6" max="6" width="17.00390625" style="26" customWidth="1"/>
    <col min="7" max="7" width="15.8515625" style="26" customWidth="1"/>
    <col min="8" max="8" width="17.140625" style="26" customWidth="1"/>
    <col min="9" max="9" width="15.710937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29" t="s">
        <v>4</v>
      </c>
      <c r="B9" s="31" t="s">
        <v>5</v>
      </c>
      <c r="C9" s="32"/>
      <c r="D9" s="33"/>
      <c r="E9" s="29" t="s">
        <v>6</v>
      </c>
      <c r="F9" s="37" t="s">
        <v>7</v>
      </c>
      <c r="G9" s="38"/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  <c r="M9" s="29" t="s">
        <v>13</v>
      </c>
      <c r="N9" s="37" t="s">
        <v>14</v>
      </c>
      <c r="O9" s="38"/>
      <c r="P9" s="29" t="s">
        <v>15</v>
      </c>
      <c r="Q9" s="29" t="s">
        <v>16</v>
      </c>
      <c r="R9" s="29" t="s">
        <v>17</v>
      </c>
    </row>
    <row r="10" spans="1:18" ht="51" customHeight="1">
      <c r="A10" s="30"/>
      <c r="B10" s="34"/>
      <c r="C10" s="35"/>
      <c r="D10" s="36"/>
      <c r="E10" s="30"/>
      <c r="F10" s="6" t="s">
        <v>18</v>
      </c>
      <c r="G10" s="6" t="s">
        <v>19</v>
      </c>
      <c r="H10" s="30"/>
      <c r="I10" s="30"/>
      <c r="J10" s="30"/>
      <c r="K10" s="30"/>
      <c r="L10" s="30"/>
      <c r="M10" s="30"/>
      <c r="N10" s="6" t="s">
        <v>20</v>
      </c>
      <c r="O10" s="6" t="s">
        <v>14</v>
      </c>
      <c r="P10" s="30"/>
      <c r="Q10" s="30"/>
      <c r="R10" s="30"/>
    </row>
    <row r="11" spans="1:18" ht="12.75" customHeight="1">
      <c r="A11" s="7">
        <v>1</v>
      </c>
      <c r="B11" s="39">
        <v>2</v>
      </c>
      <c r="C11" s="40"/>
      <c r="D11" s="41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2" t="s">
        <v>22</v>
      </c>
      <c r="C12" s="43"/>
      <c r="D12" s="44"/>
      <c r="E12" s="9">
        <v>0</v>
      </c>
      <c r="F12" s="9">
        <v>0</v>
      </c>
      <c r="G12" s="9">
        <v>232647.55</v>
      </c>
      <c r="H12" s="9">
        <v>0</v>
      </c>
      <c r="I12" s="9">
        <v>0</v>
      </c>
      <c r="J12" s="9">
        <v>16076.36</v>
      </c>
      <c r="K12" s="9">
        <v>0</v>
      </c>
      <c r="L12" s="9">
        <v>0</v>
      </c>
      <c r="M12" s="9">
        <v>6470.92</v>
      </c>
      <c r="N12" s="9">
        <v>0</v>
      </c>
      <c r="O12" s="9">
        <v>5266.27</v>
      </c>
      <c r="P12" s="9">
        <v>0</v>
      </c>
      <c r="Q12" s="9">
        <v>0</v>
      </c>
      <c r="R12" s="9">
        <f aca="true" t="shared" si="0" ref="R12:R51">SUM(E12:Q12)</f>
        <v>260461.09999999998</v>
      </c>
    </row>
    <row r="13" spans="1:18" ht="25.5" customHeight="1">
      <c r="A13" s="10" t="s">
        <v>23</v>
      </c>
      <c r="B13" s="11"/>
      <c r="C13" s="45" t="s">
        <v>24</v>
      </c>
      <c r="D13" s="46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0"/>
        <v>0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0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47" t="s">
        <v>30</v>
      </c>
      <c r="C16" s="45"/>
      <c r="D16" s="46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0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0</v>
      </c>
    </row>
    <row r="20" spans="1:18" ht="15" customHeight="1">
      <c r="A20" s="10" t="s">
        <v>37</v>
      </c>
      <c r="B20" s="11"/>
      <c r="C20" s="45" t="s">
        <v>38</v>
      </c>
      <c r="D20" s="4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8" t="s">
        <v>40</v>
      </c>
      <c r="C21" s="49"/>
      <c r="D21" s="50"/>
      <c r="E21" s="9">
        <f aca="true" t="shared" si="3" ref="E21:Q21">E12+E13-E16+E20</f>
        <v>0</v>
      </c>
      <c r="F21" s="9">
        <f t="shared" si="3"/>
        <v>0</v>
      </c>
      <c r="G21" s="9">
        <f t="shared" si="3"/>
        <v>232647.55</v>
      </c>
      <c r="H21" s="9">
        <f t="shared" si="3"/>
        <v>0</v>
      </c>
      <c r="I21" s="9">
        <f t="shared" si="3"/>
        <v>0</v>
      </c>
      <c r="J21" s="9">
        <f t="shared" si="3"/>
        <v>16076.36</v>
      </c>
      <c r="K21" s="9">
        <f t="shared" si="3"/>
        <v>0</v>
      </c>
      <c r="L21" s="9">
        <f t="shared" si="3"/>
        <v>0</v>
      </c>
      <c r="M21" s="9">
        <f t="shared" si="3"/>
        <v>6470.92</v>
      </c>
      <c r="N21" s="9">
        <f t="shared" si="3"/>
        <v>0</v>
      </c>
      <c r="O21" s="9">
        <f t="shared" si="3"/>
        <v>5266.27</v>
      </c>
      <c r="P21" s="9">
        <f t="shared" si="3"/>
        <v>0</v>
      </c>
      <c r="Q21" s="9">
        <f t="shared" si="3"/>
        <v>0</v>
      </c>
      <c r="R21" s="9">
        <f t="shared" si="0"/>
        <v>260461.09999999998</v>
      </c>
    </row>
    <row r="22" spans="1:18" ht="39.75" customHeight="1">
      <c r="A22" s="8" t="s">
        <v>41</v>
      </c>
      <c r="B22" s="51" t="s">
        <v>42</v>
      </c>
      <c r="C22" s="52"/>
      <c r="D22" s="53"/>
      <c r="E22" s="6" t="s">
        <v>43</v>
      </c>
      <c r="F22" s="9">
        <v>0</v>
      </c>
      <c r="G22" s="9">
        <v>37606.47</v>
      </c>
      <c r="H22" s="9">
        <v>0</v>
      </c>
      <c r="I22" s="9">
        <v>0</v>
      </c>
      <c r="J22" s="9">
        <v>12421.17</v>
      </c>
      <c r="K22" s="9">
        <v>0</v>
      </c>
      <c r="L22" s="9">
        <v>0</v>
      </c>
      <c r="M22" s="9">
        <v>6047.16</v>
      </c>
      <c r="N22" s="17" t="s">
        <v>43</v>
      </c>
      <c r="O22" s="9">
        <v>2306.34</v>
      </c>
      <c r="P22" s="9" t="s">
        <v>43</v>
      </c>
      <c r="Q22" s="9" t="s">
        <v>43</v>
      </c>
      <c r="R22" s="9">
        <f t="shared" si="0"/>
        <v>58381.14</v>
      </c>
    </row>
    <row r="23" spans="1:18" ht="39.75" customHeight="1">
      <c r="A23" s="7" t="s">
        <v>44</v>
      </c>
      <c r="B23" s="10"/>
      <c r="C23" s="45" t="s">
        <v>45</v>
      </c>
      <c r="D23" s="46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45" t="s">
        <v>47</v>
      </c>
      <c r="D24" s="46"/>
      <c r="E24" s="18" t="s">
        <v>43</v>
      </c>
      <c r="F24" s="9">
        <v>0</v>
      </c>
      <c r="G24" s="9">
        <v>555.15</v>
      </c>
      <c r="H24" s="9">
        <v>0</v>
      </c>
      <c r="I24" s="9">
        <v>0</v>
      </c>
      <c r="J24" s="9">
        <v>238.43</v>
      </c>
      <c r="K24" s="9">
        <v>0</v>
      </c>
      <c r="L24" s="9">
        <v>0</v>
      </c>
      <c r="M24" s="9">
        <v>93.36</v>
      </c>
      <c r="N24" s="17" t="s">
        <v>43</v>
      </c>
      <c r="O24" s="9">
        <v>122.04</v>
      </c>
      <c r="P24" s="17" t="s">
        <v>43</v>
      </c>
      <c r="Q24" s="17" t="s">
        <v>43</v>
      </c>
      <c r="R24" s="9">
        <f t="shared" si="0"/>
        <v>1008.9799999999999</v>
      </c>
    </row>
    <row r="25" spans="1:18" ht="51" customHeight="1">
      <c r="A25" s="7" t="s">
        <v>48</v>
      </c>
      <c r="B25" s="10"/>
      <c r="C25" s="45" t="s">
        <v>49</v>
      </c>
      <c r="D25" s="46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0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0</v>
      </c>
    </row>
    <row r="29" spans="1:18" ht="15" customHeight="1">
      <c r="A29" s="7" t="s">
        <v>53</v>
      </c>
      <c r="B29" s="20"/>
      <c r="C29" s="54" t="s">
        <v>38</v>
      </c>
      <c r="D29" s="55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51" t="s">
        <v>55</v>
      </c>
      <c r="C30" s="52"/>
      <c r="D30" s="53"/>
      <c r="E30" s="6" t="s">
        <v>43</v>
      </c>
      <c r="F30" s="9">
        <f aca="true" t="shared" si="5" ref="F30:M30">F22+F23+F24-F25+F29</f>
        <v>0</v>
      </c>
      <c r="G30" s="9">
        <f t="shared" si="5"/>
        <v>38161.62</v>
      </c>
      <c r="H30" s="9">
        <f t="shared" si="5"/>
        <v>0</v>
      </c>
      <c r="I30" s="9">
        <f t="shared" si="5"/>
        <v>0</v>
      </c>
      <c r="J30" s="9">
        <f t="shared" si="5"/>
        <v>12659.6</v>
      </c>
      <c r="K30" s="9">
        <f t="shared" si="5"/>
        <v>0</v>
      </c>
      <c r="L30" s="9">
        <f t="shared" si="5"/>
        <v>0</v>
      </c>
      <c r="M30" s="9">
        <f t="shared" si="5"/>
        <v>6140.5199999999995</v>
      </c>
      <c r="N30" s="17" t="s">
        <v>43</v>
      </c>
      <c r="O30" s="9">
        <f>O22+O23+O24-O25+O29</f>
        <v>2428.38</v>
      </c>
      <c r="P30" s="17" t="s">
        <v>43</v>
      </c>
      <c r="Q30" s="17" t="s">
        <v>43</v>
      </c>
      <c r="R30" s="9">
        <f t="shared" si="0"/>
        <v>59390.119999999995</v>
      </c>
    </row>
    <row r="31" spans="1:18" ht="39.75" customHeight="1">
      <c r="A31" s="8" t="s">
        <v>56</v>
      </c>
      <c r="B31" s="56" t="s">
        <v>57</v>
      </c>
      <c r="C31" s="57"/>
      <c r="D31" s="58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45" t="s">
        <v>59</v>
      </c>
      <c r="D32" s="46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45" t="s">
        <v>61</v>
      </c>
      <c r="D33" s="46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45" t="s">
        <v>63</v>
      </c>
      <c r="D34" s="46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45" t="s">
        <v>65</v>
      </c>
      <c r="D35" s="46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54" t="s">
        <v>38</v>
      </c>
      <c r="D39" s="55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51" t="s">
        <v>71</v>
      </c>
      <c r="C40" s="52"/>
      <c r="D40" s="53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56" t="s">
        <v>73</v>
      </c>
      <c r="C41" s="57"/>
      <c r="D41" s="58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47" t="s">
        <v>75</v>
      </c>
      <c r="C42" s="45"/>
      <c r="D42" s="46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45" t="s">
        <v>77</v>
      </c>
      <c r="D43" s="46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45" t="s">
        <v>79</v>
      </c>
      <c r="D44" s="46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54" t="s">
        <v>38</v>
      </c>
      <c r="D48" s="55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51" t="s">
        <v>85</v>
      </c>
      <c r="C49" s="52"/>
      <c r="D49" s="53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51" t="s">
        <v>87</v>
      </c>
      <c r="C50" s="52"/>
      <c r="D50" s="53"/>
      <c r="E50" s="9">
        <f>E21+E49</f>
        <v>0</v>
      </c>
      <c r="F50" s="9">
        <f>F21-F30-F40</f>
        <v>0</v>
      </c>
      <c r="G50" s="9">
        <f>G21-G30-G40</f>
        <v>194485.93</v>
      </c>
      <c r="H50" s="9">
        <f>H21-H30-H40</f>
        <v>0</v>
      </c>
      <c r="I50" s="9">
        <f>I21-I30-I40+I49</f>
        <v>0</v>
      </c>
      <c r="J50" s="9">
        <f>J21-J30-J40</f>
        <v>3416.76</v>
      </c>
      <c r="K50" s="9">
        <f>K21-K30-K40</f>
        <v>0</v>
      </c>
      <c r="L50" s="9">
        <f>L21-L30-L40+L49</f>
        <v>0</v>
      </c>
      <c r="M50" s="9">
        <f>M21-M30-M40</f>
        <v>330.40000000000055</v>
      </c>
      <c r="N50" s="9">
        <f>N21+N49</f>
        <v>0</v>
      </c>
      <c r="O50" s="9">
        <f>O21-O30-O40</f>
        <v>2837.8900000000003</v>
      </c>
      <c r="P50" s="9">
        <f>P21-P40</f>
        <v>0</v>
      </c>
      <c r="Q50" s="9">
        <f>Q21-Q40</f>
        <v>0</v>
      </c>
      <c r="R50" s="9">
        <f t="shared" si="0"/>
        <v>201070.98</v>
      </c>
    </row>
    <row r="51" spans="1:18" ht="54.75" customHeight="1">
      <c r="A51" s="8" t="s">
        <v>88</v>
      </c>
      <c r="B51" s="51" t="s">
        <v>89</v>
      </c>
      <c r="C51" s="52"/>
      <c r="D51" s="53"/>
      <c r="E51" s="9">
        <f>E12+E41</f>
        <v>0</v>
      </c>
      <c r="F51" s="9">
        <f>F12-F22-F31</f>
        <v>0</v>
      </c>
      <c r="G51" s="9">
        <f>G12-G22-G31</f>
        <v>195041.08</v>
      </c>
      <c r="H51" s="9">
        <f>H12-H22-H31</f>
        <v>0</v>
      </c>
      <c r="I51" s="9">
        <f>I12-I22-I31+I41</f>
        <v>0</v>
      </c>
      <c r="J51" s="9">
        <f>J12-J22-J31</f>
        <v>3655.1900000000005</v>
      </c>
      <c r="K51" s="9">
        <f>K12-K22-K31</f>
        <v>0</v>
      </c>
      <c r="L51" s="9">
        <f>L12-L22-L31+L41</f>
        <v>0</v>
      </c>
      <c r="M51" s="9">
        <f>M12-M22-M31</f>
        <v>423.7600000000002</v>
      </c>
      <c r="N51" s="9">
        <f>N12+N41</f>
        <v>0</v>
      </c>
      <c r="O51" s="9">
        <f>O12-O22-O31</f>
        <v>2959.9300000000003</v>
      </c>
      <c r="P51" s="9">
        <f>P12-P31</f>
        <v>0</v>
      </c>
      <c r="Q51" s="9">
        <f>Q12-Q31</f>
        <v>0</v>
      </c>
      <c r="R51" s="9">
        <f t="shared" si="0"/>
        <v>202079.96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  <mergeCell ref="B31:D31"/>
    <mergeCell ref="C32:D32"/>
    <mergeCell ref="C33:D33"/>
    <mergeCell ref="C34:D34"/>
    <mergeCell ref="C35:D35"/>
    <mergeCell ref="C39:D39"/>
    <mergeCell ref="B22:D22"/>
    <mergeCell ref="C23:D23"/>
    <mergeCell ref="C24:D24"/>
    <mergeCell ref="C25:D25"/>
    <mergeCell ref="C29:D29"/>
    <mergeCell ref="B30:D30"/>
    <mergeCell ref="B11:D11"/>
    <mergeCell ref="B12:D12"/>
    <mergeCell ref="C13:D13"/>
    <mergeCell ref="B16:D16"/>
    <mergeCell ref="C20:D20"/>
    <mergeCell ref="B21:D21"/>
    <mergeCell ref="L9:L10"/>
    <mergeCell ref="M9:M10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 horizontalCentered="1"/>
  <pageMargins left="0" right="0" top="0.1968503937007874" bottom="0.07874015748031496" header="0.15748031496062992" footer="0.15748031496062992"/>
  <pageSetup firstPageNumber="1" useFirstPageNumber="1"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2017-04-19T07:59:51Z</cp:lastPrinted>
  <dcterms:modified xsi:type="dcterms:W3CDTF">2017-04-19T08:00:02Z</dcterms:modified>
  <cp:category/>
  <cp:version/>
  <cp:contentType/>
  <cp:contentStatus/>
</cp:coreProperties>
</file>